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D:\usr\a\n\Netsensor\NetworkedSensors\projects\Ssu\21project\"/>
    </mc:Choice>
  </mc:AlternateContent>
  <xr:revisionPtr revIDLastSave="0" documentId="13_ncr:1_{6F6761AB-EBCD-4F08-9D8E-89BFD968E4E8}" xr6:coauthVersionLast="47" xr6:coauthVersionMax="47" xr10:uidLastSave="{00000000-0000-0000-0000-000000000000}"/>
  <bookViews>
    <workbookView xWindow="31830" yWindow="1440" windowWidth="34305" windowHeight="175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D7" i="1"/>
  <c r="I7" i="1"/>
  <c r="C7" i="1"/>
  <c r="E6" i="1"/>
  <c r="F6" i="1" s="1"/>
  <c r="G6" i="1" s="1"/>
  <c r="H6" i="1" s="1"/>
  <c r="I6" i="1" s="1"/>
  <c r="D6" i="1"/>
  <c r="F5" i="1"/>
  <c r="G5" i="1" s="1"/>
  <c r="D5" i="1"/>
  <c r="D3" i="1"/>
  <c r="G8" i="1" l="1"/>
  <c r="H5" i="1"/>
  <c r="H8" i="1" l="1"/>
  <c r="I5" i="1"/>
  <c r="G9" i="1"/>
  <c r="G11" i="1" l="1"/>
  <c r="G12" i="1" s="1"/>
  <c r="G13" i="1" s="1"/>
  <c r="I8" i="1"/>
</calcChain>
</file>

<file path=xl/sharedStrings.xml><?xml version="1.0" encoding="utf-8"?>
<sst xmlns="http://schemas.openxmlformats.org/spreadsheetml/2006/main" count="24" uniqueCount="23">
  <si>
    <t>Sampling Period: min</t>
  </si>
  <si>
    <t>Internet Connection Period (min)</t>
  </si>
  <si>
    <t>Battery mAh</t>
  </si>
  <si>
    <t>mAmin</t>
  </si>
  <si>
    <t>Components</t>
  </si>
  <si>
    <t>Awake Load (mA)</t>
  </si>
  <si>
    <t>Awake time (min))</t>
  </si>
  <si>
    <t>Awake mAmin</t>
  </si>
  <si>
    <t xml:space="preserve">Sleep Load (mA) </t>
  </si>
  <si>
    <t>Sleep (mAmin)</t>
  </si>
  <si>
    <t>Total Current Period mAmin</t>
  </si>
  <si>
    <t>Total 24 Hr mAmin</t>
  </si>
  <si>
    <t>Total 24 HrmAh</t>
  </si>
  <si>
    <t>Mayfly sampling Period</t>
  </si>
  <si>
    <t>Wireless Module</t>
  </si>
  <si>
    <t>Total Load</t>
  </si>
  <si>
    <t>mAh</t>
  </si>
  <si>
    <t>Load Per Year</t>
  </si>
  <si>
    <t>Days Powered</t>
  </si>
  <si>
    <t>Years Powered</t>
  </si>
  <si>
    <t>Pdraw W day</t>
  </si>
  <si>
    <t>Minutes in 24Hr=</t>
  </si>
  <si>
    <t>Sensors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</si>
</sst>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"/>
    <numFmt numFmtId="166" formatCode="#,##0.0000"/>
    <numFmt numFmtId="167" formatCode="0.000"/>
  </numFmts>
  <fonts count="2" x14ac:knownFonts="1">
    <font>
      <sz val="10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/>
    <xf numFmtId="165" fontId="1" fillId="0" borderId="0" xfId="0" applyNumberFormat="1" applyFont="1" applyAlignment="1"/>
    <xf numFmtId="0" fontId="1" fillId="0" borderId="1" xfId="0" applyFont="1" applyBorder="1" applyAlignment="1"/>
    <xf numFmtId="165" fontId="1" fillId="0" borderId="1" xfId="0" applyNumberFormat="1" applyFont="1" applyBorder="1" applyAlignment="1"/>
    <xf numFmtId="165" fontId="1" fillId="0" borderId="0" xfId="0" applyNumberFormat="1" applyFont="1" applyAlignment="1"/>
    <xf numFmtId="166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/>
    <xf numFmtId="0" fontId="1" fillId="3" borderId="5" xfId="0" applyFont="1" applyFill="1" applyBorder="1" applyAlignment="1"/>
    <xf numFmtId="0" fontId="1" fillId="3" borderId="0" xfId="0" applyFont="1" applyFill="1" applyAlignment="1"/>
    <xf numFmtId="0" fontId="1" fillId="3" borderId="6" xfId="0" applyFont="1" applyFill="1" applyBorder="1" applyAlignment="1"/>
    <xf numFmtId="0" fontId="1" fillId="0" borderId="5" xfId="0" applyFont="1" applyBorder="1" applyAlignment="1"/>
    <xf numFmtId="0" fontId="1" fillId="0" borderId="6" xfId="0" applyFont="1" applyBorder="1"/>
    <xf numFmtId="0" fontId="1" fillId="0" borderId="6" xfId="0" applyFont="1" applyBorder="1" applyAlignment="1"/>
    <xf numFmtId="0" fontId="1" fillId="3" borderId="7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/>
    <xf numFmtId="2" fontId="1" fillId="0" borderId="0" xfId="0" applyNumberFormat="1" applyFont="1"/>
    <xf numFmtId="2" fontId="0" fillId="0" borderId="0" xfId="0" applyNumberFormat="1" applyFont="1" applyAlignment="1"/>
    <xf numFmtId="2" fontId="1" fillId="0" borderId="0" xfId="0" applyNumberFormat="1" applyFont="1" applyAlignment="1"/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3"/>
  <sheetViews>
    <sheetView tabSelected="1" workbookViewId="0">
      <selection activeCell="B4" sqref="B4"/>
    </sheetView>
  </sheetViews>
  <sheetFormatPr defaultColWidth="14.42578125" defaultRowHeight="15.75" customHeight="1" x14ac:dyDescent="0.2"/>
  <cols>
    <col min="1" max="1" width="43.5703125" customWidth="1"/>
    <col min="2" max="2" width="16.28515625" customWidth="1"/>
    <col min="3" max="3" width="21.5703125" customWidth="1"/>
    <col min="5" max="5" width="16" customWidth="1"/>
    <col min="7" max="7" width="24.5703125" customWidth="1"/>
    <col min="8" max="8" width="22.85546875" customWidth="1"/>
  </cols>
  <sheetData>
    <row r="1" spans="1:15" x14ac:dyDescent="0.2">
      <c r="A1" s="1" t="s">
        <v>0</v>
      </c>
      <c r="B1" s="1">
        <v>15</v>
      </c>
      <c r="C1" s="1"/>
      <c r="D1" s="1" t="s">
        <v>21</v>
      </c>
      <c r="E1" s="1">
        <v>1440</v>
      </c>
      <c r="F1" s="1"/>
      <c r="G1" s="2"/>
      <c r="L1" s="2"/>
      <c r="M1" s="3"/>
      <c r="N1" s="3"/>
      <c r="O1" s="2"/>
    </row>
    <row r="2" spans="1:15" x14ac:dyDescent="0.2">
      <c r="A2" s="1" t="s">
        <v>1</v>
      </c>
      <c r="B2" s="1">
        <v>1440</v>
      </c>
      <c r="C2" s="1"/>
      <c r="D2" s="1"/>
      <c r="E2" s="1"/>
      <c r="F2" s="1"/>
      <c r="G2" s="2"/>
      <c r="L2" s="2"/>
      <c r="M2" s="3"/>
      <c r="N2" s="3"/>
      <c r="O2" s="2"/>
    </row>
    <row r="3" spans="1:15" x14ac:dyDescent="0.2">
      <c r="A3" s="1" t="s">
        <v>2</v>
      </c>
      <c r="B3" s="1">
        <v>8800</v>
      </c>
      <c r="C3" s="1" t="s">
        <v>3</v>
      </c>
      <c r="D3" s="1">
        <f>B3*60</f>
        <v>528000</v>
      </c>
      <c r="E3" s="1"/>
      <c r="F3" s="1"/>
      <c r="G3" s="2"/>
      <c r="L3" s="2"/>
      <c r="M3" s="3"/>
      <c r="N3" s="3"/>
      <c r="O3" s="2"/>
    </row>
    <row r="4" spans="1:15" x14ac:dyDescent="0.2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6" t="s">
        <v>11</v>
      </c>
      <c r="I4" s="6" t="s">
        <v>12</v>
      </c>
      <c r="L4" s="3"/>
      <c r="M4" s="3"/>
      <c r="N4" s="3"/>
      <c r="O4" s="2"/>
    </row>
    <row r="5" spans="1:15" x14ac:dyDescent="0.2">
      <c r="A5" s="5" t="s">
        <v>13</v>
      </c>
      <c r="B5" s="7">
        <v>8</v>
      </c>
      <c r="C5" s="7">
        <v>1</v>
      </c>
      <c r="D5" s="7">
        <f>C5*B5</f>
        <v>8</v>
      </c>
      <c r="E5" s="7">
        <v>0.27</v>
      </c>
      <c r="F5" s="7">
        <f t="shared" ref="F5:F6" si="0">(B1-C5)*E5</f>
        <v>3.7800000000000002</v>
      </c>
      <c r="G5" s="33">
        <f t="shared" ref="G5:G6" si="1">F5+D5</f>
        <v>11.780000000000001</v>
      </c>
      <c r="H5" s="30">
        <f>E1/B1*G5</f>
        <v>1130.8800000000001</v>
      </c>
      <c r="I5" s="30">
        <f t="shared" ref="I5:I8" si="2">H5/60</f>
        <v>18.848000000000003</v>
      </c>
      <c r="L5" s="2"/>
      <c r="M5" s="8"/>
      <c r="N5" s="9"/>
      <c r="O5" s="10"/>
    </row>
    <row r="6" spans="1:15" x14ac:dyDescent="0.2">
      <c r="A6" s="4" t="s">
        <v>14</v>
      </c>
      <c r="B6" s="5">
        <v>300</v>
      </c>
      <c r="C6" s="11">
        <v>1.2</v>
      </c>
      <c r="D6" s="11">
        <f>B6*C6</f>
        <v>360</v>
      </c>
      <c r="E6" s="11">
        <f>0.02</f>
        <v>0.02</v>
      </c>
      <c r="F6" s="11">
        <f t="shared" si="0"/>
        <v>28.776</v>
      </c>
      <c r="G6" s="33">
        <f t="shared" si="1"/>
        <v>388.77600000000001</v>
      </c>
      <c r="H6" s="30">
        <f>E1/B2*G6</f>
        <v>388.77600000000001</v>
      </c>
      <c r="I6" s="30">
        <f t="shared" si="2"/>
        <v>6.4796000000000005</v>
      </c>
      <c r="L6" s="3"/>
      <c r="M6" s="2"/>
      <c r="N6" s="12"/>
    </row>
    <row r="7" spans="1:15" x14ac:dyDescent="0.2">
      <c r="A7" s="13" t="s">
        <v>22</v>
      </c>
      <c r="B7" s="13">
        <v>10</v>
      </c>
      <c r="C7" s="14">
        <f>1/1440</f>
        <v>6.9444444444444447E-4</v>
      </c>
      <c r="D7" s="14">
        <f>B7*C7</f>
        <v>6.9444444444444449E-3</v>
      </c>
      <c r="E7" s="14"/>
      <c r="F7" s="14"/>
      <c r="G7" s="33">
        <f>D7</f>
        <v>6.9444444444444449E-3</v>
      </c>
      <c r="H7" s="31">
        <f>E1/B1*G7</f>
        <v>0.66666666666666674</v>
      </c>
      <c r="I7" s="30">
        <f t="shared" si="2"/>
        <v>1.1111111111111112E-2</v>
      </c>
      <c r="N7" s="15"/>
      <c r="O7" s="16"/>
    </row>
    <row r="8" spans="1:15" x14ac:dyDescent="0.2">
      <c r="A8" s="17"/>
      <c r="B8" s="17"/>
      <c r="C8" s="13" t="s">
        <v>15</v>
      </c>
      <c r="D8" s="13"/>
      <c r="E8" s="13"/>
      <c r="F8" s="13"/>
      <c r="G8" s="34">
        <f>SUM(G5:G7)</f>
        <v>400.5629444444445</v>
      </c>
      <c r="H8" s="32">
        <f>SUM(H5+H6)</f>
        <v>1519.6560000000002</v>
      </c>
      <c r="I8" s="30">
        <f t="shared" si="2"/>
        <v>25.327600000000004</v>
      </c>
      <c r="J8" s="6" t="s">
        <v>16</v>
      </c>
    </row>
    <row r="9" spans="1:15" x14ac:dyDescent="0.2">
      <c r="C9" s="18" t="s">
        <v>17</v>
      </c>
      <c r="D9" s="19"/>
      <c r="E9" s="19"/>
      <c r="F9" s="19"/>
      <c r="G9" s="20">
        <f>G8*365</f>
        <v>146205.47472222225</v>
      </c>
      <c r="H9" s="32"/>
      <c r="I9" s="6"/>
    </row>
    <row r="10" spans="1:15" x14ac:dyDescent="0.2">
      <c r="C10" s="21" t="s">
        <v>2</v>
      </c>
      <c r="D10" s="22"/>
      <c r="E10" s="22"/>
      <c r="F10" s="22"/>
      <c r="G10" s="23">
        <v>4400</v>
      </c>
      <c r="H10" s="31"/>
    </row>
    <row r="11" spans="1:15" x14ac:dyDescent="0.2">
      <c r="C11" s="24" t="s">
        <v>18</v>
      </c>
      <c r="D11" s="6"/>
      <c r="E11" s="6"/>
      <c r="F11" s="6"/>
      <c r="G11" s="25">
        <f>D3/H8</f>
        <v>347.44705380691414</v>
      </c>
      <c r="H11" s="32"/>
      <c r="I11" s="6"/>
    </row>
    <row r="12" spans="1:15" x14ac:dyDescent="0.2">
      <c r="C12" s="24" t="s">
        <v>19</v>
      </c>
      <c r="D12" s="6"/>
      <c r="E12" s="6"/>
      <c r="F12" s="6"/>
      <c r="G12" s="26">
        <f>G11/365</f>
        <v>0.95190973645729904</v>
      </c>
      <c r="H12" s="31"/>
    </row>
    <row r="13" spans="1:15" x14ac:dyDescent="0.2">
      <c r="C13" s="27" t="s">
        <v>20</v>
      </c>
      <c r="D13" s="28"/>
      <c r="E13" s="28"/>
      <c r="F13" s="28"/>
      <c r="G13" s="29">
        <f>G8*10^-3*G12</f>
        <v>0.38129976688067091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neilh77</cp:lastModifiedBy>
  <dcterms:modified xsi:type="dcterms:W3CDTF">2022-01-15T02:45:12Z</dcterms:modified>
</cp:coreProperties>
</file>